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BMC COO Shared Folder\Kelly\DPH Nurse to Patient Ratio\2020 July-Sept\"/>
    </mc:Choice>
  </mc:AlternateContent>
  <xr:revisionPtr revIDLastSave="0" documentId="8_{43315148-13BE-4B3B-BF97-3E610D598C8B}" xr6:coauthVersionLast="44" xr6:coauthVersionMax="44" xr10:uidLastSave="{00000000-0000-0000-0000-000000000000}"/>
  <bookViews>
    <workbookView xWindow="-120" yWindow="-120" windowWidth="19440" windowHeight="15000" activeTab="5" xr2:uid="{00000000-000D-0000-FFFF-FFFF00000000}"/>
  </bookViews>
  <sheets>
    <sheet name="HVCC" sheetId="12" r:id="rId1"/>
    <sheet name="MICU-SICU" sheetId="13" r:id="rId2"/>
    <sheet name="NICU" sheetId="14" r:id="rId3"/>
    <sheet name="PICU" sheetId="15" r:id="rId4"/>
    <sheet name="Report new" sheetId="16" r:id="rId5"/>
    <sheet name="Report locked" sheetId="8" r:id="rId6"/>
    <sheet name="Template" sheetId="1" state="hidden" r:id="rId7"/>
  </sheets>
  <definedNames>
    <definedName name="__FPMExcelClient_CellBasedFunctionStatus" localSheetId="6" hidden="1">"2_2_2_2_2"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D11" i="1"/>
  <c r="D12" i="1"/>
  <c r="D9" i="1"/>
  <c r="B12" i="16" l="1"/>
  <c r="A12" i="16"/>
  <c r="B11" i="16"/>
  <c r="A11" i="16"/>
  <c r="B10" i="16"/>
  <c r="A10" i="16"/>
  <c r="B9" i="16"/>
  <c r="A9" i="16"/>
  <c r="B7" i="16"/>
  <c r="B5" i="16"/>
  <c r="B4" i="16"/>
  <c r="B3" i="16"/>
  <c r="B2" i="16"/>
  <c r="B1" i="16"/>
  <c r="B7" i="12" l="1"/>
  <c r="B7" i="13"/>
  <c r="B7" i="14"/>
  <c r="B7" i="15"/>
  <c r="B5" i="15" l="1"/>
  <c r="B4" i="15"/>
  <c r="B3" i="15"/>
  <c r="B2" i="15"/>
  <c r="B1" i="15"/>
  <c r="B5" i="14"/>
  <c r="B4" i="14"/>
  <c r="B3" i="14"/>
  <c r="B2" i="14"/>
  <c r="B1" i="14"/>
  <c r="B5" i="13"/>
  <c r="B4" i="13"/>
  <c r="B3" i="13"/>
  <c r="B2" i="13"/>
  <c r="B1" i="13"/>
  <c r="B5" i="12"/>
  <c r="B4" i="12"/>
  <c r="B3" i="12"/>
  <c r="B2" i="12"/>
  <c r="B1" i="12"/>
  <c r="B18" i="8" l="1"/>
  <c r="A18" i="8"/>
  <c r="B17" i="8"/>
  <c r="A17" i="8"/>
  <c r="B15" i="8"/>
  <c r="A15" i="8"/>
  <c r="B14" i="8"/>
  <c r="A14" i="8"/>
  <c r="B13" i="8"/>
  <c r="A13" i="8"/>
  <c r="B12" i="8"/>
  <c r="B9" i="15" s="1"/>
  <c r="A12" i="8"/>
  <c r="A9" i="15" s="1"/>
  <c r="B11" i="8"/>
  <c r="B9" i="14" s="1"/>
  <c r="A11" i="8"/>
  <c r="A9" i="14" s="1"/>
  <c r="B10" i="8"/>
  <c r="B9" i="13" s="1"/>
  <c r="A10" i="8"/>
  <c r="A9" i="13" s="1"/>
  <c r="B9" i="8"/>
  <c r="B9" i="12" s="1"/>
  <c r="A9" i="8"/>
  <c r="A9" i="12" s="1"/>
  <c r="B7" i="8"/>
  <c r="B5" i="8"/>
  <c r="B4" i="8"/>
  <c r="B3" i="8"/>
  <c r="B2" i="8"/>
  <c r="B1" i="8"/>
  <c r="E11" i="1" l="1"/>
  <c r="G11" i="1"/>
  <c r="H11" i="1" s="1"/>
  <c r="I20" i="1"/>
  <c r="G18" i="1"/>
  <c r="H18" i="1" s="1"/>
  <c r="D18" i="8" s="1"/>
  <c r="G10" i="1"/>
  <c r="H10" i="1" s="1"/>
  <c r="G12" i="1"/>
  <c r="H12" i="1" s="1"/>
  <c r="G13" i="1"/>
  <c r="H13" i="1" s="1"/>
  <c r="D13" i="8" s="1"/>
  <c r="G14" i="1"/>
  <c r="H14" i="1" s="1"/>
  <c r="D14" i="8" s="1"/>
  <c r="G15" i="1"/>
  <c r="H15" i="1" s="1"/>
  <c r="D15" i="8" s="1"/>
  <c r="G16" i="1"/>
  <c r="H16" i="1" s="1"/>
  <c r="D16" i="8" s="1"/>
  <c r="G17" i="1"/>
  <c r="H17" i="1" s="1"/>
  <c r="D17" i="8" s="1"/>
  <c r="G9" i="1"/>
  <c r="H9" i="1" s="1"/>
  <c r="E10" i="1"/>
  <c r="E12" i="1"/>
  <c r="E13" i="1"/>
  <c r="E14" i="1"/>
  <c r="C14" i="8" s="1"/>
  <c r="E15" i="1"/>
  <c r="C15" i="8" s="1"/>
  <c r="E16" i="1"/>
  <c r="E17" i="1"/>
  <c r="C17" i="8" s="1"/>
  <c r="E18" i="1"/>
  <c r="C18" i="8" s="1"/>
  <c r="E9" i="1"/>
  <c r="J16" i="1" l="1"/>
  <c r="F16" i="8" s="1"/>
  <c r="C16" i="8"/>
  <c r="J13" i="1"/>
  <c r="F13" i="8" s="1"/>
  <c r="C13" i="8"/>
  <c r="D12" i="8"/>
  <c r="D9" i="15" s="1"/>
  <c r="D12" i="16"/>
  <c r="D10" i="8"/>
  <c r="D9" i="13" s="1"/>
  <c r="D10" i="16"/>
  <c r="D11" i="8"/>
  <c r="D9" i="14" s="1"/>
  <c r="D11" i="16"/>
  <c r="D9" i="8"/>
  <c r="D9" i="12" s="1"/>
  <c r="D9" i="16"/>
  <c r="C9" i="8"/>
  <c r="C9" i="12" s="1"/>
  <c r="C9" i="16"/>
  <c r="C12" i="8"/>
  <c r="C9" i="15" s="1"/>
  <c r="C12" i="16"/>
  <c r="C10" i="8"/>
  <c r="C9" i="13" s="1"/>
  <c r="C10" i="16"/>
  <c r="C11" i="8"/>
  <c r="C9" i="14" s="1"/>
  <c r="C11" i="16"/>
  <c r="J15" i="1"/>
  <c r="J14" i="1"/>
  <c r="F14" i="8" s="1"/>
  <c r="J17" i="1"/>
  <c r="F17" i="8" s="1"/>
  <c r="J18" i="1"/>
  <c r="F18" i="8" s="1"/>
  <c r="J9" i="1"/>
  <c r="F9" i="16" s="1"/>
  <c r="J12" i="1"/>
  <c r="J11" i="1"/>
  <c r="J10" i="1"/>
  <c r="I15" i="1" l="1"/>
  <c r="E15" i="8" s="1"/>
  <c r="F15" i="8"/>
  <c r="I16" i="1"/>
  <c r="E16" i="8" s="1"/>
  <c r="I13" i="1"/>
  <c r="E13" i="8" s="1"/>
  <c r="F12" i="8"/>
  <c r="F9" i="15" s="1"/>
  <c r="F12" i="16"/>
  <c r="F10" i="8"/>
  <c r="F9" i="13" s="1"/>
  <c r="F10" i="16"/>
  <c r="F11" i="8"/>
  <c r="F9" i="14" s="1"/>
  <c r="F11" i="16"/>
  <c r="I9" i="1"/>
  <c r="F9" i="8"/>
  <c r="F9" i="12" s="1"/>
  <c r="I17" i="1"/>
  <c r="E17" i="8" s="1"/>
  <c r="I18" i="1"/>
  <c r="E18" i="8" s="1"/>
  <c r="I14" i="1"/>
  <c r="E14" i="8" s="1"/>
  <c r="I12" i="1"/>
  <c r="I11" i="1"/>
  <c r="I10" i="1"/>
  <c r="E9" i="8" l="1"/>
  <c r="E9" i="12" s="1"/>
  <c r="E9" i="16"/>
  <c r="E12" i="8"/>
  <c r="E9" i="15" s="1"/>
  <c r="E12" i="16"/>
  <c r="E10" i="8"/>
  <c r="E9" i="13" s="1"/>
  <c r="E10" i="16"/>
  <c r="E11" i="8"/>
  <c r="E9" i="14" s="1"/>
  <c r="E1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Kaitlyn Newdorf</author>
  </authors>
  <commentList>
    <comment ref="E8" authorId="0" shapeId="0" xr:uid="{00000000-0006-0000-0600-000001000000}">
      <text>
        <r>
          <rPr>
            <b/>
            <sz val="9"/>
            <color indexed="81"/>
            <rFont val="Tahoma"/>
            <family val="2"/>
          </rPr>
          <t>Patient ADC = Number of patients over a 24 hour period. Divide total days by number of days in the period. Note: Use Midnight Census</t>
        </r>
      </text>
    </comment>
    <comment ref="H8" authorId="0" shapeId="0" xr:uid="{00000000-0006-0000-0600-000002000000}">
      <text>
        <r>
          <rPr>
            <b/>
            <sz val="9"/>
            <color indexed="81"/>
            <rFont val="Tahoma"/>
            <family val="2"/>
          </rPr>
          <t>Staff RN ADC = Number of nurses over a 24 hour period. Divide total worked hours per day by 24. Calculate time based on work productive hours only.</t>
        </r>
        <r>
          <rPr>
            <sz val="9"/>
            <color indexed="81"/>
            <rFont val="Tahoma"/>
            <family val="2"/>
          </rPr>
          <t xml:space="preserve">
</t>
        </r>
      </text>
    </comment>
  </commentList>
</comments>
</file>

<file path=xl/sharedStrings.xml><?xml version="1.0" encoding="utf-8"?>
<sst xmlns="http://schemas.openxmlformats.org/spreadsheetml/2006/main" count="218" uniqueCount="33">
  <si>
    <t>Institution Name:</t>
  </si>
  <si>
    <t>Hospital Contact Name:</t>
  </si>
  <si>
    <t>Title:</t>
  </si>
  <si>
    <t>E-mail Address:</t>
  </si>
  <si>
    <t>Phone Number:</t>
  </si>
  <si>
    <t>Reporting Period:</t>
  </si>
  <si>
    <t>Name of ICU</t>
  </si>
  <si>
    <t>Type of ICU</t>
  </si>
  <si>
    <t>Number of Days in Period</t>
  </si>
  <si>
    <t>Average Daily Patient Census</t>
  </si>
  <si>
    <t>Total Staff Nurse Worked Hours for Period</t>
  </si>
  <si>
    <t>Total Staff Nurse Worked Hours per day</t>
  </si>
  <si>
    <t>Average Daily Staff Nurse Census</t>
  </si>
  <si>
    <t>Average Daily Staff Nurse-to-Patient Ratio</t>
  </si>
  <si>
    <t>Total Patient Days for Period</t>
  </si>
  <si>
    <t>*Please note that a staff nurse is defined as "a Registered Nurse providing direct patient care in an ICU," and could include temporary agency nurses, travelers, on-call, etc. No other nursing staff should be included in this calculation.</t>
  </si>
  <si>
    <r>
      <rPr>
        <b/>
        <sz val="11"/>
        <color indexed="8"/>
        <rFont val="Arial"/>
        <family val="2"/>
      </rPr>
      <t>Instructions</t>
    </r>
    <r>
      <rPr>
        <sz val="11"/>
        <color indexed="8"/>
        <rFont val="Arial"/>
        <family val="2"/>
      </rPr>
      <t>: Please list the name and type of each ICU at your facility, and then enter all required information in the yellow highlighted boxes only. Once all information in the yellow boxes has been entered, the spreadsheet will calculate your quarterly nurse-to-patient ratio for you. This information will populate into the second worksheet that should be sent to DPH.</t>
    </r>
  </si>
  <si>
    <t>Baystate Medical Center</t>
  </si>
  <si>
    <t>HVCC</t>
  </si>
  <si>
    <t>Heart &amp; Vascular</t>
  </si>
  <si>
    <t>MICU/SICU</t>
  </si>
  <si>
    <t>PICU</t>
  </si>
  <si>
    <t>Pediatric</t>
  </si>
  <si>
    <t>Adult Medical &amp; Surgical</t>
  </si>
  <si>
    <t/>
  </si>
  <si>
    <t>NICU</t>
  </si>
  <si>
    <t>Neonatal</t>
  </si>
  <si>
    <t>Jamie Caron</t>
  </si>
  <si>
    <t>Director, Neurosciences, Critical Care, Respiratory Therapy and Wound Care</t>
  </si>
  <si>
    <t>Jamie.Caron@baystatehealth.org</t>
  </si>
  <si>
    <t>413-794-3610</t>
  </si>
  <si>
    <t>.</t>
  </si>
  <si>
    <t>10/1/20-12/31/20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</si>
</sst>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quot;&quot;@"/>
    <numFmt numFmtId="166" formatCode="0.000000"/>
  </numFmts>
  <fonts count="8" x14ac:knownFonts="1">
    <font>
      <sz val="11"/>
      <color theme="1"/>
      <name val="Calibri"/>
      <family val="2"/>
      <scheme val="minor"/>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Arial"/>
      <family val="2"/>
    </font>
    <font>
      <b/>
      <sz val="11"/>
      <color theme="1"/>
      <name val="Arial"/>
      <family val="2"/>
    </font>
    <font>
      <sz val="10"/>
      <color rgb="FF00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3"/>
      </left>
      <right style="thin">
        <color indexed="64"/>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4"/>
      </right>
      <top style="medium">
        <color theme="3"/>
      </top>
      <bottom style="medium">
        <color theme="3"/>
      </bottom>
      <diagonal/>
    </border>
    <border>
      <left/>
      <right style="medium">
        <color theme="3"/>
      </right>
      <top style="medium">
        <color theme="3"/>
      </top>
      <bottom/>
      <diagonal/>
    </border>
    <border>
      <left style="thin">
        <color indexed="64"/>
      </left>
      <right style="thin">
        <color indexed="64"/>
      </right>
      <top style="medium">
        <color theme="3"/>
      </top>
      <bottom/>
      <diagonal/>
    </border>
    <border>
      <left style="thin">
        <color indexed="64"/>
      </left>
      <right style="medium">
        <color theme="3"/>
      </right>
      <top/>
      <bottom style="thin">
        <color indexed="64"/>
      </bottom>
      <diagonal/>
    </border>
    <border>
      <left style="medium">
        <color theme="3"/>
      </left>
      <right style="thin">
        <color indexed="64"/>
      </right>
      <top style="medium">
        <color theme="3"/>
      </top>
      <bottom/>
      <diagonal/>
    </border>
    <border>
      <left style="thin">
        <color indexed="64"/>
      </left>
      <right style="medium">
        <color theme="3"/>
      </right>
      <top style="medium">
        <color theme="3"/>
      </top>
      <bottom style="thin">
        <color indexed="64"/>
      </bottom>
      <diagonal/>
    </border>
    <border>
      <left style="thin">
        <color indexed="64"/>
      </left>
      <right style="medium">
        <color theme="3"/>
      </right>
      <top/>
      <bottom style="medium">
        <color theme="3"/>
      </bottom>
      <diagonal/>
    </border>
    <border>
      <left style="medium">
        <color theme="3"/>
      </left>
      <right style="thin">
        <color indexed="64"/>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medium">
        <color theme="3"/>
      </top>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style="medium">
        <color theme="3"/>
      </bottom>
      <diagonal/>
    </border>
    <border>
      <left style="thin">
        <color indexed="64"/>
      </left>
      <right style="thin">
        <color indexed="64"/>
      </right>
      <top style="medium">
        <color theme="3"/>
      </top>
      <bottom style="thin">
        <color indexed="64"/>
      </bottom>
      <diagonal/>
    </border>
    <border>
      <left style="thin">
        <color indexed="64"/>
      </left>
      <right style="thin">
        <color indexed="64"/>
      </right>
      <top style="thin">
        <color indexed="64"/>
      </top>
      <bottom style="medium">
        <color theme="3"/>
      </bottom>
      <diagonal/>
    </border>
    <border>
      <left style="medium">
        <color theme="3"/>
      </left>
      <right style="thin">
        <color indexed="64"/>
      </right>
      <top/>
      <bottom style="thin">
        <color indexed="64"/>
      </bottom>
      <diagonal/>
    </border>
    <border>
      <left/>
      <right style="medium">
        <color theme="3"/>
      </right>
      <top/>
      <bottom style="thin">
        <color indexed="64"/>
      </bottom>
      <diagonal/>
    </border>
    <border>
      <left/>
      <right style="medium">
        <color theme="3"/>
      </right>
      <top style="thin">
        <color indexed="64"/>
      </top>
      <bottom style="thin">
        <color indexed="64"/>
      </bottom>
      <diagonal/>
    </border>
    <border>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right style="medium">
        <color theme="3"/>
      </right>
      <top style="thin">
        <color indexed="64"/>
      </top>
      <bottom style="medium">
        <color theme="3"/>
      </bottom>
      <diagonal/>
    </border>
    <border>
      <left/>
      <right/>
      <top style="medium">
        <color theme="3"/>
      </top>
      <bottom style="thin">
        <color indexed="64"/>
      </bottom>
      <diagonal/>
    </border>
    <border>
      <left style="thin">
        <color indexed="64"/>
      </left>
      <right style="thin">
        <color indexed="64"/>
      </right>
      <top/>
      <bottom style="medium">
        <color theme="3"/>
      </bottom>
      <diagonal/>
    </border>
    <border>
      <left/>
      <right/>
      <top style="thin">
        <color indexed="64"/>
      </top>
      <bottom style="medium">
        <color theme="3"/>
      </bottom>
      <diagonal/>
    </border>
    <border>
      <left/>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thin">
        <color indexed="64"/>
      </left>
      <right/>
      <top style="medium">
        <color theme="3"/>
      </top>
      <bottom style="medium">
        <color theme="3"/>
      </bottom>
      <diagonal/>
    </border>
  </borders>
  <cellStyleXfs count="2">
    <xf numFmtId="0" fontId="0" fillId="0" borderId="0"/>
    <xf numFmtId="0" fontId="7" fillId="0" borderId="0"/>
  </cellStyleXfs>
  <cellXfs count="90">
    <xf numFmtId="0" fontId="0" fillId="0" borderId="0" xfId="0"/>
    <xf numFmtId="0" fontId="5" fillId="0" borderId="0" xfId="0" applyFont="1"/>
    <xf numFmtId="0" fontId="6" fillId="0" borderId="0" xfId="0" applyFont="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 fontId="5" fillId="0" borderId="12" xfId="0" applyNumberFormat="1" applyFont="1" applyBorder="1" applyAlignment="1">
      <alignment horizontal="center"/>
    </xf>
    <xf numFmtId="0" fontId="6" fillId="2" borderId="13" xfId="0" applyFont="1" applyFill="1" applyBorder="1" applyAlignment="1">
      <alignment horizontal="center" vertical="center" wrapText="1"/>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0" fontId="6" fillId="0" borderId="16" xfId="0" applyFont="1" applyBorder="1"/>
    <xf numFmtId="0" fontId="6" fillId="0" borderId="17" xfId="0" applyFont="1" applyBorder="1"/>
    <xf numFmtId="0" fontId="6" fillId="0" borderId="18" xfId="0" applyFont="1" applyBorder="1"/>
    <xf numFmtId="0" fontId="6" fillId="2" borderId="19" xfId="0" applyFont="1" applyFill="1" applyBorder="1" applyAlignment="1">
      <alignment horizontal="center" vertical="center" wrapText="1"/>
    </xf>
    <xf numFmtId="165" fontId="5" fillId="0" borderId="14" xfId="0" applyNumberFormat="1" applyFont="1" applyBorder="1"/>
    <xf numFmtId="165" fontId="5" fillId="0" borderId="20" xfId="0" applyNumberFormat="1" applyFont="1" applyBorder="1"/>
    <xf numFmtId="165" fontId="5" fillId="0" borderId="21" xfId="0" applyNumberFormat="1" applyFont="1" applyBorder="1"/>
    <xf numFmtId="0" fontId="5" fillId="0" borderId="0" xfId="0" applyFont="1" applyAlignment="1">
      <alignment vertical="center"/>
    </xf>
    <xf numFmtId="0" fontId="5" fillId="0" borderId="0" xfId="0" applyFont="1" applyBorder="1" applyAlignment="1">
      <alignment vertical="center" wrapText="1"/>
    </xf>
    <xf numFmtId="0" fontId="6" fillId="0" borderId="7" xfId="0" applyFont="1" applyBorder="1" applyAlignment="1">
      <alignment horizontal="center"/>
    </xf>
    <xf numFmtId="165" fontId="6" fillId="0" borderId="8" xfId="0" applyNumberFormat="1" applyFont="1" applyBorder="1" applyAlignment="1">
      <alignment horizontal="center"/>
    </xf>
    <xf numFmtId="3" fontId="5" fillId="3" borderId="16" xfId="0" applyNumberFormat="1"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3" fontId="5" fillId="3" borderId="17"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0" borderId="24" xfId="0" applyNumberFormat="1" applyFont="1" applyBorder="1" applyProtection="1">
      <protection locked="0"/>
    </xf>
    <xf numFmtId="0" fontId="5" fillId="0" borderId="12" xfId="0" applyNumberFormat="1" applyFont="1" applyBorder="1" applyProtection="1">
      <protection locked="0"/>
    </xf>
    <xf numFmtId="0" fontId="5" fillId="0" borderId="17" xfId="0" applyNumberFormat="1" applyFont="1" applyBorder="1" applyProtection="1">
      <protection locked="0"/>
    </xf>
    <xf numFmtId="0" fontId="5" fillId="0" borderId="20" xfId="0" applyNumberFormat="1" applyFont="1" applyBorder="1" applyProtection="1">
      <protection locked="0"/>
    </xf>
    <xf numFmtId="0" fontId="5" fillId="0" borderId="18" xfId="0" applyNumberFormat="1" applyFont="1" applyBorder="1" applyProtection="1">
      <protection locked="0"/>
    </xf>
    <xf numFmtId="0" fontId="5" fillId="0" borderId="21" xfId="0" applyNumberFormat="1" applyFont="1" applyBorder="1" applyProtection="1">
      <protection locked="0"/>
    </xf>
    <xf numFmtId="165" fontId="5" fillId="0" borderId="16" xfId="0" applyNumberFormat="1" applyFont="1" applyBorder="1" applyProtection="1"/>
    <xf numFmtId="165" fontId="5" fillId="0" borderId="14" xfId="0" applyNumberFormat="1" applyFont="1" applyBorder="1" applyProtection="1"/>
    <xf numFmtId="1" fontId="5" fillId="0" borderId="2" xfId="0" applyNumberFormat="1" applyFont="1" applyBorder="1" applyAlignment="1" applyProtection="1">
      <alignment horizontal="center"/>
    </xf>
    <xf numFmtId="1" fontId="5" fillId="0" borderId="3" xfId="0" applyNumberFormat="1" applyFont="1" applyBorder="1" applyAlignment="1" applyProtection="1">
      <alignment horizontal="center"/>
    </xf>
    <xf numFmtId="0" fontId="5" fillId="0" borderId="4" xfId="0" applyNumberFormat="1" applyFont="1" applyBorder="1" applyProtection="1"/>
    <xf numFmtId="164" fontId="5" fillId="0" borderId="25" xfId="0" applyNumberFormat="1" applyFont="1" applyBorder="1" applyAlignment="1" applyProtection="1">
      <alignment horizontal="left"/>
    </xf>
    <xf numFmtId="165" fontId="5" fillId="0" borderId="17" xfId="0" applyNumberFormat="1" applyFont="1" applyBorder="1" applyProtection="1"/>
    <xf numFmtId="165" fontId="5" fillId="0" borderId="20" xfId="0" applyNumberFormat="1" applyFont="1" applyBorder="1" applyProtection="1"/>
    <xf numFmtId="1" fontId="5" fillId="0" borderId="5" xfId="0" applyNumberFormat="1" applyFont="1" applyBorder="1" applyAlignment="1" applyProtection="1">
      <alignment horizontal="center"/>
    </xf>
    <xf numFmtId="1" fontId="5" fillId="0" borderId="1" xfId="0" applyNumberFormat="1" applyFont="1" applyBorder="1" applyAlignment="1" applyProtection="1">
      <alignment horizontal="center"/>
    </xf>
    <xf numFmtId="164" fontId="5" fillId="0" borderId="26" xfId="0" applyNumberFormat="1" applyFont="1" applyBorder="1" applyAlignment="1" applyProtection="1">
      <alignment horizontal="left"/>
    </xf>
    <xf numFmtId="165" fontId="5" fillId="0" borderId="18" xfId="0" applyNumberFormat="1" applyFont="1" applyBorder="1" applyProtection="1"/>
    <xf numFmtId="165" fontId="5" fillId="0" borderId="21" xfId="0" applyNumberFormat="1" applyFont="1" applyBorder="1" applyProtection="1"/>
    <xf numFmtId="1" fontId="5" fillId="0" borderId="27" xfId="0" applyNumberFormat="1" applyFont="1" applyBorder="1" applyProtection="1"/>
    <xf numFmtId="0" fontId="5" fillId="0" borderId="23" xfId="0" applyFont="1" applyBorder="1" applyProtection="1"/>
    <xf numFmtId="0" fontId="5" fillId="0" borderId="28" xfId="0" applyNumberFormat="1" applyFont="1" applyBorder="1" applyProtection="1"/>
    <xf numFmtId="164" fontId="5" fillId="0" borderId="29" xfId="0" applyNumberFormat="1" applyFont="1" applyBorder="1" applyAlignment="1" applyProtection="1">
      <alignment horizontal="center"/>
    </xf>
    <xf numFmtId="0" fontId="6" fillId="0" borderId="8" xfId="0" applyNumberFormat="1" applyFont="1" applyBorder="1" applyAlignment="1" applyProtection="1">
      <alignment horizontal="center"/>
      <protection locked="0"/>
    </xf>
    <xf numFmtId="0" fontId="5" fillId="0" borderId="14" xfId="0" applyFont="1" applyBorder="1" applyProtection="1">
      <protection locked="0"/>
    </xf>
    <xf numFmtId="0" fontId="5" fillId="0" borderId="20" xfId="0" applyFont="1" applyBorder="1" applyProtection="1">
      <protection locked="0"/>
    </xf>
    <xf numFmtId="0" fontId="5" fillId="0" borderId="21" xfId="0" applyFont="1" applyBorder="1" applyProtection="1">
      <protection locked="0"/>
    </xf>
    <xf numFmtId="3" fontId="5" fillId="0" borderId="22" xfId="0" applyNumberFormat="1" applyFont="1" applyFill="1" applyBorder="1" applyAlignment="1" applyProtection="1">
      <alignment horizontal="center"/>
    </xf>
    <xf numFmtId="3" fontId="5" fillId="0" borderId="14" xfId="0" applyNumberFormat="1" applyFont="1" applyBorder="1" applyAlignment="1" applyProtection="1">
      <alignment horizontal="center"/>
    </xf>
    <xf numFmtId="0" fontId="5" fillId="0" borderId="30" xfId="0" applyFont="1" applyBorder="1" applyProtection="1"/>
    <xf numFmtId="3" fontId="5" fillId="0" borderId="3" xfId="0" applyNumberFormat="1" applyFont="1" applyFill="1" applyBorder="1" applyAlignment="1" applyProtection="1">
      <alignment horizontal="center"/>
    </xf>
    <xf numFmtId="3" fontId="5" fillId="0" borderId="12" xfId="0" applyNumberFormat="1" applyFont="1" applyBorder="1" applyAlignment="1" applyProtection="1">
      <alignment horizontal="center"/>
    </xf>
    <xf numFmtId="0" fontId="5" fillId="0" borderId="6" xfId="0" applyFont="1" applyBorder="1" applyProtection="1"/>
    <xf numFmtId="3" fontId="5" fillId="0" borderId="31" xfId="0" applyNumberFormat="1" applyFont="1" applyFill="1" applyBorder="1" applyAlignment="1" applyProtection="1">
      <alignment horizontal="center"/>
    </xf>
    <xf numFmtId="3" fontId="5" fillId="0" borderId="15" xfId="0" applyNumberFormat="1" applyFont="1" applyBorder="1" applyAlignment="1" applyProtection="1">
      <alignment horizontal="center"/>
    </xf>
    <xf numFmtId="0" fontId="5" fillId="0" borderId="32" xfId="0" applyFont="1" applyBorder="1" applyProtection="1"/>
    <xf numFmtId="164" fontId="5" fillId="0" borderId="29" xfId="0" applyNumberFormat="1" applyFont="1" applyBorder="1" applyAlignment="1" applyProtection="1">
      <alignment horizontal="left"/>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5" fillId="0" borderId="25" xfId="0" applyNumberFormat="1" applyFont="1" applyBorder="1" applyAlignment="1" applyProtection="1">
      <alignment horizontal="left"/>
    </xf>
    <xf numFmtId="166" fontId="5" fillId="0" borderId="26" xfId="0" applyNumberFormat="1" applyFont="1" applyBorder="1" applyAlignment="1" applyProtection="1">
      <alignment horizontal="left"/>
    </xf>
    <xf numFmtId="0" fontId="6" fillId="2" borderId="4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Border="1" applyAlignment="1">
      <alignment horizontal="left" vertical="center" wrapText="1"/>
    </xf>
    <xf numFmtId="0" fontId="1" fillId="0" borderId="40"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0"/>
  <sheetViews>
    <sheetView workbookViewId="0">
      <selection activeCell="B7" sqref="B7"/>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10/1/20-12/31/20</v>
      </c>
    </row>
    <row r="8" spans="1:6" ht="60.75" thickBot="1" x14ac:dyDescent="0.3">
      <c r="A8" s="3" t="s">
        <v>6</v>
      </c>
      <c r="B8" s="68" t="s">
        <v>7</v>
      </c>
      <c r="C8" s="5" t="s">
        <v>9</v>
      </c>
      <c r="D8" s="6" t="s">
        <v>12</v>
      </c>
      <c r="E8" s="72" t="s">
        <v>13</v>
      </c>
      <c r="F8" s="73"/>
    </row>
    <row r="9" spans="1:6" x14ac:dyDescent="0.25">
      <c r="A9" s="37" t="str">
        <f>'Report locked'!A9</f>
        <v>HVCC</v>
      </c>
      <c r="B9" s="38" t="str">
        <f>'Report locked'!B9</f>
        <v>Heart &amp; Vascular</v>
      </c>
      <c r="C9" s="39">
        <f>'Report locked'!C9</f>
        <v>23.717391304347824</v>
      </c>
      <c r="D9" s="40">
        <f>'Report locked'!D9</f>
        <v>15.685688405797102</v>
      </c>
      <c r="E9" s="41" t="str">
        <f>'Report locked'!E9</f>
        <v>1  :</v>
      </c>
      <c r="F9" s="42">
        <f>'Report locked'!F9</f>
        <v>1.5120401917191197</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0"/>
  <sheetViews>
    <sheetView workbookViewId="0">
      <selection activeCell="C9" sqref="C9"/>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10/1/20-12/31/20</v>
      </c>
    </row>
    <row r="8" spans="1:6" ht="60.75" thickBot="1" x14ac:dyDescent="0.3">
      <c r="A8" s="3" t="s">
        <v>6</v>
      </c>
      <c r="B8" s="68" t="s">
        <v>7</v>
      </c>
      <c r="C8" s="5" t="s">
        <v>9</v>
      </c>
      <c r="D8" s="6" t="s">
        <v>12</v>
      </c>
      <c r="E8" s="72" t="s">
        <v>13</v>
      </c>
      <c r="F8" s="73"/>
    </row>
    <row r="9" spans="1:6" x14ac:dyDescent="0.25">
      <c r="A9" s="43" t="str">
        <f>'Report locked'!A10</f>
        <v>MICU/SICU</v>
      </c>
      <c r="B9" s="44" t="str">
        <f>'Report locked'!B10</f>
        <v>Adult Medical &amp; Surgical</v>
      </c>
      <c r="C9" s="45">
        <f>'Report locked'!C10</f>
        <v>25.108695652173914</v>
      </c>
      <c r="D9" s="46">
        <f>'Report locked'!D10</f>
        <v>14.579257246376812</v>
      </c>
      <c r="E9" s="41" t="str">
        <f>'Report locked'!E10</f>
        <v>1  :</v>
      </c>
      <c r="F9" s="47">
        <f>'Report locked'!F10</f>
        <v>1.7222204964120407</v>
      </c>
    </row>
    <row r="10" spans="1:6" x14ac:dyDescent="0.25">
      <c r="A10" s="43">
        <v>0</v>
      </c>
      <c r="B10" s="44">
        <v>0</v>
      </c>
      <c r="C10" s="45" t="s">
        <v>24</v>
      </c>
      <c r="D10" s="46" t="s">
        <v>24</v>
      </c>
      <c r="E10" s="41" t="s">
        <v>24</v>
      </c>
      <c r="F10" s="47" t="s">
        <v>24</v>
      </c>
    </row>
    <row r="11" spans="1:6" x14ac:dyDescent="0.25">
      <c r="A11" s="43">
        <v>0</v>
      </c>
      <c r="B11" s="44">
        <v>0</v>
      </c>
      <c r="C11" s="45" t="s">
        <v>24</v>
      </c>
      <c r="D11" s="46" t="s">
        <v>24</v>
      </c>
      <c r="E11" s="41" t="s">
        <v>24</v>
      </c>
      <c r="F11" s="47" t="s">
        <v>24</v>
      </c>
    </row>
    <row r="12" spans="1:6" x14ac:dyDescent="0.25">
      <c r="A12" s="43">
        <v>0</v>
      </c>
      <c r="B12" s="44">
        <v>0</v>
      </c>
      <c r="C12" s="45" t="s">
        <v>24</v>
      </c>
      <c r="D12" s="46" t="s">
        <v>24</v>
      </c>
      <c r="E12" s="41" t="s">
        <v>24</v>
      </c>
      <c r="F12" s="47" t="s">
        <v>24</v>
      </c>
    </row>
    <row r="13" spans="1:6" x14ac:dyDescent="0.25">
      <c r="A13" s="43">
        <v>0</v>
      </c>
      <c r="B13" s="44">
        <v>0</v>
      </c>
      <c r="C13" s="45" t="s">
        <v>24</v>
      </c>
      <c r="D13" s="46" t="s">
        <v>24</v>
      </c>
      <c r="E13" s="41" t="s">
        <v>24</v>
      </c>
      <c r="F13" s="47" t="s">
        <v>24</v>
      </c>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0"/>
  <sheetViews>
    <sheetView workbookViewId="0">
      <selection activeCell="A34" sqref="A34"/>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10/1/20-12/31/20</v>
      </c>
    </row>
    <row r="8" spans="1:6" ht="60.75" thickBot="1" x14ac:dyDescent="0.3">
      <c r="A8" s="3" t="s">
        <v>6</v>
      </c>
      <c r="B8" s="68" t="s">
        <v>7</v>
      </c>
      <c r="C8" s="5" t="s">
        <v>9</v>
      </c>
      <c r="D8" s="6" t="s">
        <v>12</v>
      </c>
      <c r="E8" s="72" t="s">
        <v>13</v>
      </c>
      <c r="F8" s="73"/>
    </row>
    <row r="9" spans="1:6" x14ac:dyDescent="0.25">
      <c r="A9" s="43" t="str">
        <f>'Report locked'!A11</f>
        <v>NICU</v>
      </c>
      <c r="B9" s="44" t="str">
        <f>'Report locked'!B11</f>
        <v>Neonatal</v>
      </c>
      <c r="C9" s="45">
        <f>'Report locked'!C11</f>
        <v>15.945652173913043</v>
      </c>
      <c r="D9" s="46">
        <f>'Report locked'!D11</f>
        <v>10.611865942028986</v>
      </c>
      <c r="E9" s="41" t="str">
        <f>'Report locked'!E11</f>
        <v>1  :</v>
      </c>
      <c r="F9" s="47">
        <f>'Report locked'!F11</f>
        <v>1.5026247279245442</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v>0</v>
      </c>
      <c r="B13" s="44">
        <v>0</v>
      </c>
      <c r="C13" s="45" t="s">
        <v>24</v>
      </c>
      <c r="D13" s="46" t="s">
        <v>24</v>
      </c>
      <c r="E13" s="41" t="s">
        <v>24</v>
      </c>
      <c r="F13" s="47" t="s">
        <v>24</v>
      </c>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0"/>
  <sheetViews>
    <sheetView workbookViewId="0">
      <selection activeCell="F9" sqref="F9"/>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10/1/20-12/31/20</v>
      </c>
    </row>
    <row r="8" spans="1:6" ht="60.75" thickBot="1" x14ac:dyDescent="0.3">
      <c r="A8" s="3" t="s">
        <v>6</v>
      </c>
      <c r="B8" s="68" t="s">
        <v>7</v>
      </c>
      <c r="C8" s="5" t="s">
        <v>9</v>
      </c>
      <c r="D8" s="6" t="s">
        <v>12</v>
      </c>
      <c r="E8" s="72" t="s">
        <v>13</v>
      </c>
      <c r="F8" s="73"/>
    </row>
    <row r="9" spans="1:6" x14ac:dyDescent="0.25">
      <c r="A9" s="43" t="str">
        <f>'Report locked'!A12</f>
        <v>PICU</v>
      </c>
      <c r="B9" s="44" t="str">
        <f>'Report locked'!B12</f>
        <v>Pediatric</v>
      </c>
      <c r="C9" s="45">
        <f>'Report locked'!C12</f>
        <v>3.6304347826086958</v>
      </c>
      <c r="D9" s="46">
        <f>'Report locked'!D12</f>
        <v>3.5108695652173911</v>
      </c>
      <c r="E9" s="41" t="str">
        <f>'Report locked'!E12</f>
        <v>1  :</v>
      </c>
      <c r="F9" s="47">
        <f>'Report locked'!F12</f>
        <v>1.0340557275541797</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B050"/>
  </sheetPr>
  <dimension ref="A1:F20"/>
  <sheetViews>
    <sheetView workbookViewId="0">
      <selection activeCell="B7" sqref="B7"/>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10/1/20-12/31/20</v>
      </c>
    </row>
    <row r="8" spans="1:6" ht="60.75" thickBot="1" x14ac:dyDescent="0.3">
      <c r="A8" s="3" t="s">
        <v>6</v>
      </c>
      <c r="B8" s="69" t="s">
        <v>7</v>
      </c>
      <c r="C8" s="5" t="s">
        <v>9</v>
      </c>
      <c r="D8" s="6" t="s">
        <v>12</v>
      </c>
      <c r="E8" s="72" t="s">
        <v>13</v>
      </c>
      <c r="F8" s="73"/>
    </row>
    <row r="9" spans="1:6" x14ac:dyDescent="0.25">
      <c r="A9" s="37" t="str">
        <f>Template!A9</f>
        <v>HVCC</v>
      </c>
      <c r="B9" s="38" t="str">
        <f>Template!B9</f>
        <v>Heart &amp; Vascular</v>
      </c>
      <c r="C9" s="39">
        <f>Template!E9</f>
        <v>23.717391304347824</v>
      </c>
      <c r="D9" s="40">
        <f>Template!H9</f>
        <v>15.685688405797102</v>
      </c>
      <c r="E9" s="41" t="str">
        <f>Template!I9</f>
        <v>1  :</v>
      </c>
      <c r="F9" s="70">
        <f>Template!J9:J18</f>
        <v>1.5120401917191197</v>
      </c>
    </row>
    <row r="10" spans="1:6" x14ac:dyDescent="0.25">
      <c r="A10" s="43" t="str">
        <f>Template!A10</f>
        <v>MICU/SICU</v>
      </c>
      <c r="B10" s="44" t="str">
        <f>Template!B10</f>
        <v>Adult Medical &amp; Surgical</v>
      </c>
      <c r="C10" s="45">
        <f>Template!E10</f>
        <v>25.108695652173914</v>
      </c>
      <c r="D10" s="46">
        <f>Template!H10</f>
        <v>14.579257246376812</v>
      </c>
      <c r="E10" s="41" t="str">
        <f>Template!I10</f>
        <v>1  :</v>
      </c>
      <c r="F10" s="71">
        <f>Template!J10:J19</f>
        <v>1.7222204964120407</v>
      </c>
    </row>
    <row r="11" spans="1:6" x14ac:dyDescent="0.25">
      <c r="A11" s="43" t="str">
        <f>Template!A11</f>
        <v>NICU</v>
      </c>
      <c r="B11" s="44" t="str">
        <f>Template!B11</f>
        <v>Neonatal</v>
      </c>
      <c r="C11" s="45">
        <f>Template!E11</f>
        <v>15.945652173913043</v>
      </c>
      <c r="D11" s="46">
        <f>Template!H11</f>
        <v>10.611865942028986</v>
      </c>
      <c r="E11" s="41" t="str">
        <f>Template!I11</f>
        <v>1  :</v>
      </c>
      <c r="F11" s="71">
        <f>Template!J11:J20</f>
        <v>1.5026247279245442</v>
      </c>
    </row>
    <row r="12" spans="1:6" x14ac:dyDescent="0.25">
      <c r="A12" s="43" t="str">
        <f>Template!A12</f>
        <v>PICU</v>
      </c>
      <c r="B12" s="44" t="str">
        <f>Template!B12</f>
        <v>Pediatric</v>
      </c>
      <c r="C12" s="45">
        <f>Template!E12</f>
        <v>3.6304347826086958</v>
      </c>
      <c r="D12" s="46">
        <f>Template!H12</f>
        <v>3.5108695652173911</v>
      </c>
      <c r="E12" s="41" t="str">
        <f>Template!I12</f>
        <v>1  :</v>
      </c>
      <c r="F12" s="71">
        <f>Template!J12:J22</f>
        <v>1.0340557275541797</v>
      </c>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J20"/>
  <sheetViews>
    <sheetView tabSelected="1" workbookViewId="0">
      <selection activeCell="B7" sqref="B7"/>
    </sheetView>
  </sheetViews>
  <sheetFormatPr defaultRowHeight="15" x14ac:dyDescent="0.25"/>
  <cols>
    <col min="1" max="1" width="26.85546875" bestFit="1" customWidth="1"/>
    <col min="2" max="2" width="39.7109375" bestFit="1" customWidth="1"/>
    <col min="3" max="4" width="12.7109375" customWidth="1"/>
    <col min="5" max="5" width="4.140625" customWidth="1"/>
    <col min="6" max="10" width="12.7109375" customWidth="1"/>
  </cols>
  <sheetData>
    <row r="1" spans="1:10" x14ac:dyDescent="0.25">
      <c r="A1" s="13" t="s">
        <v>0</v>
      </c>
      <c r="B1" s="17" t="str">
        <f>Template!B1</f>
        <v>Baystate Medical Center</v>
      </c>
    </row>
    <row r="2" spans="1:10" x14ac:dyDescent="0.25">
      <c r="A2" s="14" t="s">
        <v>1</v>
      </c>
      <c r="B2" s="18" t="str">
        <f>Template!B2</f>
        <v>Jamie Caron</v>
      </c>
    </row>
    <row r="3" spans="1:10" x14ac:dyDescent="0.25">
      <c r="A3" s="14" t="s">
        <v>2</v>
      </c>
      <c r="B3" s="18" t="str">
        <f>Template!B3</f>
        <v>Director, Neurosciences, Critical Care, Respiratory Therapy and Wound Care</v>
      </c>
    </row>
    <row r="4" spans="1:10" x14ac:dyDescent="0.25">
      <c r="A4" s="14" t="s">
        <v>3</v>
      </c>
      <c r="B4" s="18" t="str">
        <f>Template!B4</f>
        <v>Jamie.Caron@baystatehealth.org</v>
      </c>
    </row>
    <row r="5" spans="1:10" ht="15.75" thickBot="1" x14ac:dyDescent="0.3">
      <c r="A5" s="15" t="s">
        <v>4</v>
      </c>
      <c r="B5" s="19" t="str">
        <f>Template!B5</f>
        <v>413-794-3610</v>
      </c>
    </row>
    <row r="6" spans="1:10" ht="15.75" thickBot="1" x14ac:dyDescent="0.3"/>
    <row r="7" spans="1:10" ht="15.75" thickBot="1" x14ac:dyDescent="0.3">
      <c r="A7" s="22" t="s">
        <v>5</v>
      </c>
      <c r="B7" s="23" t="str">
        <f>Template!B7</f>
        <v>10/1/20-12/31/20</v>
      </c>
    </row>
    <row r="8" spans="1:10" ht="60.75" thickBot="1" x14ac:dyDescent="0.3">
      <c r="A8" s="3" t="s">
        <v>6</v>
      </c>
      <c r="B8" s="68" t="s">
        <v>7</v>
      </c>
      <c r="C8" s="5" t="s">
        <v>9</v>
      </c>
      <c r="D8" s="6" t="s">
        <v>12</v>
      </c>
      <c r="E8" s="72" t="s">
        <v>13</v>
      </c>
      <c r="F8" s="73"/>
      <c r="G8" s="2"/>
      <c r="H8" s="2"/>
      <c r="I8" s="2"/>
      <c r="J8" s="2"/>
    </row>
    <row r="9" spans="1:10" x14ac:dyDescent="0.25">
      <c r="A9" s="37" t="str">
        <f>Template!A9</f>
        <v>HVCC</v>
      </c>
      <c r="B9" s="38" t="str">
        <f>Template!B9</f>
        <v>Heart &amp; Vascular</v>
      </c>
      <c r="C9" s="39">
        <f>Template!E9</f>
        <v>23.717391304347824</v>
      </c>
      <c r="D9" s="40">
        <f>Template!H9</f>
        <v>15.685688405797102</v>
      </c>
      <c r="E9" s="41" t="str">
        <f>Template!I9</f>
        <v>1  :</v>
      </c>
      <c r="F9" s="42">
        <f>Template!J9:J18</f>
        <v>1.5120401917191197</v>
      </c>
    </row>
    <row r="10" spans="1:10" x14ac:dyDescent="0.25">
      <c r="A10" s="43" t="str">
        <f>Template!A10</f>
        <v>MICU/SICU</v>
      </c>
      <c r="B10" s="44" t="str">
        <f>Template!B10</f>
        <v>Adult Medical &amp; Surgical</v>
      </c>
      <c r="C10" s="45">
        <f>Template!E10</f>
        <v>25.108695652173914</v>
      </c>
      <c r="D10" s="46">
        <f>Template!H10</f>
        <v>14.579257246376812</v>
      </c>
      <c r="E10" s="41" t="str">
        <f>Template!I10</f>
        <v>1  :</v>
      </c>
      <c r="F10" s="47">
        <f>Template!J10:J19</f>
        <v>1.7222204964120407</v>
      </c>
    </row>
    <row r="11" spans="1:10" x14ac:dyDescent="0.25">
      <c r="A11" s="43" t="str">
        <f>Template!A11</f>
        <v>NICU</v>
      </c>
      <c r="B11" s="44" t="str">
        <f>Template!B11</f>
        <v>Neonatal</v>
      </c>
      <c r="C11" s="45">
        <f>Template!E11</f>
        <v>15.945652173913043</v>
      </c>
      <c r="D11" s="46">
        <f>Template!H11</f>
        <v>10.611865942028986</v>
      </c>
      <c r="E11" s="41" t="str">
        <f>Template!I11</f>
        <v>1  :</v>
      </c>
      <c r="F11" s="47">
        <f>Template!J11:J20</f>
        <v>1.5026247279245442</v>
      </c>
    </row>
    <row r="12" spans="1:10" x14ac:dyDescent="0.25">
      <c r="A12" s="43" t="str">
        <f>Template!A12</f>
        <v>PICU</v>
      </c>
      <c r="B12" s="44" t="str">
        <f>Template!B12</f>
        <v>Pediatric</v>
      </c>
      <c r="C12" s="45">
        <f>Template!E12</f>
        <v>3.6304347826086958</v>
      </c>
      <c r="D12" s="46">
        <f>Template!H12</f>
        <v>3.5108695652173911</v>
      </c>
      <c r="E12" s="41" t="str">
        <f>Template!I12</f>
        <v>1  :</v>
      </c>
      <c r="F12" s="47">
        <f>Template!J12:J22</f>
        <v>1.0340557275541797</v>
      </c>
    </row>
    <row r="13" spans="1:10" x14ac:dyDescent="0.25">
      <c r="A13" s="43">
        <f>Template!A13</f>
        <v>0</v>
      </c>
      <c r="B13" s="44">
        <f>Template!B13</f>
        <v>0</v>
      </c>
      <c r="C13" s="45" t="str">
        <f>Template!E13</f>
        <v/>
      </c>
      <c r="D13" s="46" t="str">
        <f>Template!H13</f>
        <v/>
      </c>
      <c r="E13" s="41" t="str">
        <f>Template!I13</f>
        <v/>
      </c>
      <c r="F13" s="47" t="str">
        <f>Template!J13:J23</f>
        <v/>
      </c>
    </row>
    <row r="14" spans="1:10" x14ac:dyDescent="0.25">
      <c r="A14" s="43">
        <f>Template!A14</f>
        <v>0</v>
      </c>
      <c r="B14" s="44">
        <f>Template!B14</f>
        <v>0</v>
      </c>
      <c r="C14" s="45" t="str">
        <f>Template!E14</f>
        <v/>
      </c>
      <c r="D14" s="46" t="str">
        <f>Template!H14</f>
        <v/>
      </c>
      <c r="E14" s="41" t="str">
        <f>Template!I14</f>
        <v/>
      </c>
      <c r="F14" s="47" t="str">
        <f>Template!J14:J24</f>
        <v/>
      </c>
    </row>
    <row r="15" spans="1:10" x14ac:dyDescent="0.25">
      <c r="A15" s="43">
        <f>Template!A15</f>
        <v>0</v>
      </c>
      <c r="B15" s="44">
        <f>Template!B15</f>
        <v>0</v>
      </c>
      <c r="C15" s="45" t="str">
        <f>Template!E15</f>
        <v/>
      </c>
      <c r="D15" s="46" t="str">
        <f>Template!H15</f>
        <v/>
      </c>
      <c r="E15" s="41" t="str">
        <f>Template!I15</f>
        <v/>
      </c>
      <c r="F15" s="47" t="str">
        <f>Template!J15:J25</f>
        <v/>
      </c>
    </row>
    <row r="16" spans="1:10" x14ac:dyDescent="0.25">
      <c r="A16" s="43"/>
      <c r="B16" s="44"/>
      <c r="C16" s="45" t="str">
        <f>Template!E16</f>
        <v/>
      </c>
      <c r="D16" s="46" t="str">
        <f>Template!H16</f>
        <v/>
      </c>
      <c r="E16" s="41" t="str">
        <f>Template!I16</f>
        <v/>
      </c>
      <c r="F16" s="47" t="str">
        <f>Template!J16:J28</f>
        <v/>
      </c>
    </row>
    <row r="17" spans="1:6" x14ac:dyDescent="0.25">
      <c r="A17" s="43">
        <f>Template!A17</f>
        <v>0</v>
      </c>
      <c r="B17" s="44">
        <f>Template!B17</f>
        <v>0</v>
      </c>
      <c r="C17" s="45" t="str">
        <f>Template!E17</f>
        <v/>
      </c>
      <c r="D17" s="46" t="str">
        <f>Template!H17</f>
        <v/>
      </c>
      <c r="E17" s="41" t="str">
        <f>Template!I17</f>
        <v/>
      </c>
      <c r="F17" s="47" t="str">
        <f>Template!J17:J29</f>
        <v/>
      </c>
    </row>
    <row r="18" spans="1:6" ht="15.75" thickBot="1" x14ac:dyDescent="0.3">
      <c r="A18" s="48">
        <f>Template!A18</f>
        <v>0</v>
      </c>
      <c r="B18" s="49">
        <f>Template!B18</f>
        <v>0</v>
      </c>
      <c r="C18" s="50" t="str">
        <f>Template!E18</f>
        <v/>
      </c>
      <c r="D18" s="51" t="str">
        <f>Template!H18</f>
        <v/>
      </c>
      <c r="E18" s="52" t="str">
        <f>Template!I18</f>
        <v/>
      </c>
      <c r="F18" s="53" t="str">
        <f>Template!J18:J30</f>
        <v/>
      </c>
    </row>
    <row r="20" spans="1:6" x14ac:dyDescent="0.25">
      <c r="A20" s="1"/>
    </row>
  </sheetData>
  <sheetProtection password="A204" sheet="1"/>
  <mergeCells count="1">
    <mergeCell ref="E8:F8"/>
  </mergeCells>
  <pageMargins left="0.7" right="0.7" top="0.75" bottom="0.75" header="0.3" footer="0.3"/>
  <pageSetup fitToHeight="0"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37"/>
  <sheetViews>
    <sheetView workbookViewId="0">
      <selection activeCell="D9" sqref="D9"/>
    </sheetView>
  </sheetViews>
  <sheetFormatPr defaultRowHeight="15" x14ac:dyDescent="0.25"/>
  <cols>
    <col min="1" max="1" width="25" bestFit="1" customWidth="1"/>
    <col min="2" max="2" width="39.7109375" bestFit="1" customWidth="1"/>
    <col min="3" max="5" width="12.7109375" customWidth="1"/>
    <col min="6" max="6" width="16.28515625" customWidth="1"/>
    <col min="7" max="7" width="14.85546875" customWidth="1"/>
    <col min="8" max="8" width="12.7109375" customWidth="1"/>
    <col min="9" max="9" width="4.140625" customWidth="1"/>
    <col min="10" max="14" width="12.7109375" customWidth="1"/>
  </cols>
  <sheetData>
    <row r="1" spans="1:14" x14ac:dyDescent="0.25">
      <c r="A1" s="13" t="s">
        <v>0</v>
      </c>
      <c r="B1" s="55" t="s">
        <v>17</v>
      </c>
    </row>
    <row r="2" spans="1:14" x14ac:dyDescent="0.25">
      <c r="A2" s="14" t="s">
        <v>1</v>
      </c>
      <c r="B2" s="56" t="s">
        <v>27</v>
      </c>
    </row>
    <row r="3" spans="1:14" x14ac:dyDescent="0.25">
      <c r="A3" s="14" t="s">
        <v>2</v>
      </c>
      <c r="B3" s="56" t="s">
        <v>28</v>
      </c>
    </row>
    <row r="4" spans="1:14" x14ac:dyDescent="0.25">
      <c r="A4" s="14" t="s">
        <v>3</v>
      </c>
      <c r="B4" s="56" t="s">
        <v>29</v>
      </c>
    </row>
    <row r="5" spans="1:14" ht="15.75" thickBot="1" x14ac:dyDescent="0.3">
      <c r="A5" s="15" t="s">
        <v>4</v>
      </c>
      <c r="B5" s="57" t="s">
        <v>30</v>
      </c>
    </row>
    <row r="6" spans="1:14" ht="15.75" thickBot="1" x14ac:dyDescent="0.3"/>
    <row r="7" spans="1:14" ht="15.75" thickBot="1" x14ac:dyDescent="0.3">
      <c r="A7" s="22" t="s">
        <v>5</v>
      </c>
      <c r="B7" s="54" t="s">
        <v>32</v>
      </c>
    </row>
    <row r="8" spans="1:14" ht="61.5" customHeight="1" thickBot="1" x14ac:dyDescent="0.3">
      <c r="A8" s="3" t="s">
        <v>6</v>
      </c>
      <c r="B8" s="4" t="s">
        <v>7</v>
      </c>
      <c r="C8" s="10" t="s">
        <v>14</v>
      </c>
      <c r="D8" s="8" t="s">
        <v>8</v>
      </c>
      <c r="E8" s="7" t="s">
        <v>9</v>
      </c>
      <c r="F8" s="10" t="s">
        <v>10</v>
      </c>
      <c r="G8" s="8" t="s">
        <v>11</v>
      </c>
      <c r="H8" s="16" t="s">
        <v>12</v>
      </c>
      <c r="I8" s="74" t="s">
        <v>13</v>
      </c>
      <c r="J8" s="73"/>
      <c r="K8" s="2"/>
      <c r="L8" s="2"/>
      <c r="M8" s="2"/>
      <c r="N8" s="2"/>
    </row>
    <row r="9" spans="1:14" ht="15.75" thickBot="1" x14ac:dyDescent="0.3">
      <c r="A9" s="31" t="s">
        <v>18</v>
      </c>
      <c r="B9" s="32" t="s">
        <v>19</v>
      </c>
      <c r="C9" s="24">
        <v>2182</v>
      </c>
      <c r="D9" s="25">
        <f>31+31+30</f>
        <v>92</v>
      </c>
      <c r="E9" s="11">
        <f>IFERROR(C9/D9,"")</f>
        <v>23.717391304347824</v>
      </c>
      <c r="F9" s="24">
        <v>34634</v>
      </c>
      <c r="G9" s="58">
        <f>IFERROR(F9/D9,"")</f>
        <v>376.45652173913044</v>
      </c>
      <c r="H9" s="59">
        <f>IFERROR(G9/24,"")</f>
        <v>15.685688405797102</v>
      </c>
      <c r="I9" s="60" t="str">
        <f>IF(J9="","","1  :")</f>
        <v>1  :</v>
      </c>
      <c r="J9" s="42">
        <f>(IFERROR(E9/H9,""))</f>
        <v>1.5120401917191197</v>
      </c>
    </row>
    <row r="10" spans="1:14" ht="15.75" thickBot="1" x14ac:dyDescent="0.3">
      <c r="A10" s="33" t="s">
        <v>20</v>
      </c>
      <c r="B10" s="34" t="s">
        <v>23</v>
      </c>
      <c r="C10" s="24">
        <v>2310</v>
      </c>
      <c r="D10" s="25">
        <f t="shared" ref="D10:D12" si="0">31+31+30</f>
        <v>92</v>
      </c>
      <c r="E10" s="9">
        <f t="shared" ref="E10:E18" si="1">IFERROR(C10/D10,"")</f>
        <v>25.108695652173914</v>
      </c>
      <c r="F10" s="24">
        <v>32191</v>
      </c>
      <c r="G10" s="61">
        <f t="shared" ref="G10:G17" si="2">IFERROR(F10/D10,"")</f>
        <v>349.9021739130435</v>
      </c>
      <c r="H10" s="62">
        <f t="shared" ref="H10:H18" si="3">IFERROR(G10/24,"")</f>
        <v>14.579257246376812</v>
      </c>
      <c r="I10" s="63" t="str">
        <f t="shared" ref="I10:I18" si="4">IF(J10="","","1  :")</f>
        <v>1  :</v>
      </c>
      <c r="J10" s="47">
        <f t="shared" ref="J10:J18" si="5">(IFERROR(E10/H10,""))</f>
        <v>1.7222204964120407</v>
      </c>
    </row>
    <row r="11" spans="1:14" ht="15.75" thickBot="1" x14ac:dyDescent="0.3">
      <c r="A11" s="33" t="s">
        <v>25</v>
      </c>
      <c r="B11" s="34" t="s">
        <v>26</v>
      </c>
      <c r="C11" s="24">
        <v>1467</v>
      </c>
      <c r="D11" s="25">
        <f t="shared" si="0"/>
        <v>92</v>
      </c>
      <c r="E11" s="9">
        <f t="shared" si="1"/>
        <v>15.945652173913043</v>
      </c>
      <c r="F11" s="24">
        <v>23431</v>
      </c>
      <c r="G11" s="61">
        <f t="shared" si="2"/>
        <v>254.68478260869566</v>
      </c>
      <c r="H11" s="62">
        <f t="shared" si="3"/>
        <v>10.611865942028986</v>
      </c>
      <c r="I11" s="63" t="str">
        <f t="shared" si="4"/>
        <v>1  :</v>
      </c>
      <c r="J11" s="47">
        <f t="shared" si="5"/>
        <v>1.5026247279245442</v>
      </c>
    </row>
    <row r="12" spans="1:14" x14ac:dyDescent="0.25">
      <c r="A12" s="33" t="s">
        <v>21</v>
      </c>
      <c r="B12" s="34" t="s">
        <v>22</v>
      </c>
      <c r="C12" s="24">
        <v>334</v>
      </c>
      <c r="D12" s="25">
        <f t="shared" si="0"/>
        <v>92</v>
      </c>
      <c r="E12" s="9">
        <f t="shared" si="1"/>
        <v>3.6304347826086958</v>
      </c>
      <c r="F12" s="24">
        <v>7752</v>
      </c>
      <c r="G12" s="61">
        <f t="shared" si="2"/>
        <v>84.260869565217391</v>
      </c>
      <c r="H12" s="62">
        <f t="shared" si="3"/>
        <v>3.5108695652173911</v>
      </c>
      <c r="I12" s="63" t="str">
        <f t="shared" si="4"/>
        <v>1  :</v>
      </c>
      <c r="J12" s="47">
        <f t="shared" si="5"/>
        <v>1.0340557275541797</v>
      </c>
    </row>
    <row r="13" spans="1:14" ht="15.75" thickBot="1" x14ac:dyDescent="0.3">
      <c r="A13" s="33"/>
      <c r="B13" s="34"/>
      <c r="C13" s="26" t="s">
        <v>31</v>
      </c>
      <c r="D13" s="27"/>
      <c r="E13" s="9" t="str">
        <f t="shared" si="1"/>
        <v/>
      </c>
      <c r="F13" s="26"/>
      <c r="G13" s="61" t="str">
        <f t="shared" si="2"/>
        <v/>
      </c>
      <c r="H13" s="62" t="str">
        <f t="shared" si="3"/>
        <v/>
      </c>
      <c r="I13" s="63" t="str">
        <f t="shared" si="4"/>
        <v/>
      </c>
      <c r="J13" s="47" t="str">
        <f t="shared" si="5"/>
        <v/>
      </c>
    </row>
    <row r="14" spans="1:14" ht="15.75" thickBot="1" x14ac:dyDescent="0.3">
      <c r="A14" s="33"/>
      <c r="B14" s="34"/>
      <c r="C14" s="24"/>
      <c r="D14" s="25"/>
      <c r="E14" s="9" t="str">
        <f t="shared" si="1"/>
        <v/>
      </c>
      <c r="F14" s="24"/>
      <c r="G14" s="61" t="str">
        <f t="shared" si="2"/>
        <v/>
      </c>
      <c r="H14" s="62" t="str">
        <f t="shared" si="3"/>
        <v/>
      </c>
      <c r="I14" s="63" t="str">
        <f t="shared" si="4"/>
        <v/>
      </c>
      <c r="J14" s="47" t="str">
        <f t="shared" si="5"/>
        <v/>
      </c>
    </row>
    <row r="15" spans="1:14" x14ac:dyDescent="0.25">
      <c r="A15" s="33"/>
      <c r="B15" s="34"/>
      <c r="C15" s="24"/>
      <c r="D15" s="25"/>
      <c r="E15" s="9" t="str">
        <f t="shared" si="1"/>
        <v/>
      </c>
      <c r="F15" s="24"/>
      <c r="G15" s="61" t="str">
        <f t="shared" si="2"/>
        <v/>
      </c>
      <c r="H15" s="62" t="str">
        <f t="shared" si="3"/>
        <v/>
      </c>
      <c r="I15" s="63" t="str">
        <f t="shared" si="4"/>
        <v/>
      </c>
      <c r="J15" s="47" t="str">
        <f t="shared" si="5"/>
        <v/>
      </c>
    </row>
    <row r="16" spans="1:14" x14ac:dyDescent="0.25">
      <c r="A16" s="33"/>
      <c r="B16" s="34"/>
      <c r="C16" s="28"/>
      <c r="D16" s="27"/>
      <c r="E16" s="9" t="str">
        <f t="shared" si="1"/>
        <v/>
      </c>
      <c r="F16" s="28"/>
      <c r="G16" s="61" t="str">
        <f t="shared" si="2"/>
        <v/>
      </c>
      <c r="H16" s="62" t="str">
        <f t="shared" si="3"/>
        <v/>
      </c>
      <c r="I16" s="63" t="str">
        <f t="shared" si="4"/>
        <v/>
      </c>
      <c r="J16" s="47" t="str">
        <f t="shared" si="5"/>
        <v/>
      </c>
    </row>
    <row r="17" spans="1:13" x14ac:dyDescent="0.25">
      <c r="A17" s="33"/>
      <c r="B17" s="34"/>
      <c r="C17" s="28"/>
      <c r="D17" s="27"/>
      <c r="E17" s="9" t="str">
        <f t="shared" si="1"/>
        <v/>
      </c>
      <c r="F17" s="28"/>
      <c r="G17" s="61" t="str">
        <f t="shared" si="2"/>
        <v/>
      </c>
      <c r="H17" s="62" t="str">
        <f t="shared" si="3"/>
        <v/>
      </c>
      <c r="I17" s="63" t="str">
        <f t="shared" si="4"/>
        <v/>
      </c>
      <c r="J17" s="47" t="str">
        <f t="shared" si="5"/>
        <v/>
      </c>
    </row>
    <row r="18" spans="1:13" ht="15.75" thickBot="1" x14ac:dyDescent="0.3">
      <c r="A18" s="35"/>
      <c r="B18" s="36"/>
      <c r="C18" s="29"/>
      <c r="D18" s="30"/>
      <c r="E18" s="12" t="str">
        <f t="shared" si="1"/>
        <v/>
      </c>
      <c r="F18" s="29"/>
      <c r="G18" s="64" t="str">
        <f>IFERROR(F18/D18,"")</f>
        <v/>
      </c>
      <c r="H18" s="65" t="str">
        <f t="shared" si="3"/>
        <v/>
      </c>
      <c r="I18" s="66" t="str">
        <f t="shared" si="4"/>
        <v/>
      </c>
      <c r="J18" s="67" t="str">
        <f t="shared" si="5"/>
        <v/>
      </c>
    </row>
    <row r="20" spans="1:13" ht="15.75" thickBot="1" x14ac:dyDescent="0.3">
      <c r="A20" s="1"/>
      <c r="B20" s="1"/>
      <c r="C20" s="1"/>
      <c r="D20" s="1"/>
      <c r="E20" s="1"/>
      <c r="F20" s="1"/>
      <c r="G20" s="1"/>
      <c r="H20" s="1"/>
      <c r="I20" s="1" t="str">
        <f>IF(J20="","","1")</f>
        <v/>
      </c>
      <c r="J20" s="1"/>
      <c r="K20" s="1"/>
      <c r="L20" s="1"/>
      <c r="M20" s="1"/>
    </row>
    <row r="21" spans="1:13" x14ac:dyDescent="0.25">
      <c r="A21" s="81" t="s">
        <v>16</v>
      </c>
      <c r="B21" s="82"/>
      <c r="C21" s="82"/>
      <c r="D21" s="82"/>
      <c r="E21" s="82"/>
      <c r="F21" s="82"/>
      <c r="G21" s="82"/>
      <c r="H21" s="82"/>
      <c r="I21" s="82"/>
      <c r="J21" s="83"/>
      <c r="K21" s="1"/>
      <c r="L21" s="1"/>
      <c r="M21" s="1"/>
    </row>
    <row r="22" spans="1:13" ht="15" customHeight="1" x14ac:dyDescent="0.25">
      <c r="A22" s="84"/>
      <c r="B22" s="85"/>
      <c r="C22" s="85"/>
      <c r="D22" s="85"/>
      <c r="E22" s="85"/>
      <c r="F22" s="85"/>
      <c r="G22" s="85"/>
      <c r="H22" s="85"/>
      <c r="I22" s="85"/>
      <c r="J22" s="86"/>
      <c r="K22" s="1"/>
      <c r="L22" s="1"/>
      <c r="M22" s="1"/>
    </row>
    <row r="23" spans="1:13" ht="15.75" thickBot="1" x14ac:dyDescent="0.3">
      <c r="A23" s="87"/>
      <c r="B23" s="88"/>
      <c r="C23" s="88"/>
      <c r="D23" s="88"/>
      <c r="E23" s="88"/>
      <c r="F23" s="88"/>
      <c r="G23" s="88"/>
      <c r="H23" s="88"/>
      <c r="I23" s="88"/>
      <c r="J23" s="89"/>
      <c r="K23" s="1"/>
      <c r="L23" s="1"/>
      <c r="M23" s="1"/>
    </row>
    <row r="24" spans="1:13" ht="15.75" thickBot="1" x14ac:dyDescent="0.3">
      <c r="A24" s="1"/>
      <c r="B24" s="1"/>
      <c r="C24" s="1"/>
      <c r="D24" s="1"/>
      <c r="E24" s="1"/>
      <c r="F24" s="1"/>
      <c r="G24" s="1"/>
      <c r="H24" s="1"/>
      <c r="I24" s="1"/>
      <c r="J24" s="1"/>
      <c r="K24" s="1"/>
      <c r="L24" s="1"/>
      <c r="M24" s="1"/>
    </row>
    <row r="25" spans="1:13" ht="15" customHeight="1" x14ac:dyDescent="0.25">
      <c r="A25" s="75" t="s">
        <v>15</v>
      </c>
      <c r="B25" s="76"/>
      <c r="C25" s="76"/>
      <c r="D25" s="76"/>
      <c r="E25" s="76"/>
      <c r="F25" s="76"/>
      <c r="G25" s="76"/>
      <c r="H25" s="76"/>
      <c r="I25" s="76"/>
      <c r="J25" s="77"/>
      <c r="K25" s="1"/>
      <c r="L25" s="1"/>
      <c r="M25" s="1"/>
    </row>
    <row r="26" spans="1:13" ht="15.75" thickBot="1" x14ac:dyDescent="0.3">
      <c r="A26" s="78"/>
      <c r="B26" s="79"/>
      <c r="C26" s="79"/>
      <c r="D26" s="79"/>
      <c r="E26" s="79"/>
      <c r="F26" s="79"/>
      <c r="G26" s="79"/>
      <c r="H26" s="79"/>
      <c r="I26" s="79"/>
      <c r="J26" s="80"/>
      <c r="K26" s="1"/>
      <c r="L26" s="1"/>
      <c r="M26" s="1"/>
    </row>
    <row r="27" spans="1:13" x14ac:dyDescent="0.25">
      <c r="A27" s="21"/>
      <c r="B27" s="21"/>
      <c r="C27" s="21"/>
      <c r="D27" s="21"/>
      <c r="E27" s="21"/>
      <c r="F27" s="21"/>
      <c r="G27" s="21"/>
      <c r="H27" s="21"/>
      <c r="I27" s="21"/>
      <c r="J27" s="2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20"/>
      <c r="B30" s="20"/>
      <c r="C30" s="20"/>
      <c r="D30" s="20"/>
      <c r="E30" s="20"/>
      <c r="F30" s="20"/>
      <c r="G30" s="20"/>
      <c r="H30" s="20"/>
      <c r="I30" s="20"/>
      <c r="J30" s="20"/>
      <c r="K30" s="1"/>
      <c r="L30" s="1"/>
      <c r="M30" s="1"/>
    </row>
    <row r="31" spans="1:13" x14ac:dyDescent="0.25">
      <c r="A31" s="20"/>
      <c r="B31" s="20"/>
      <c r="C31" s="20"/>
      <c r="D31" s="20"/>
      <c r="E31" s="20"/>
      <c r="F31" s="20"/>
      <c r="G31" s="20"/>
      <c r="H31" s="20"/>
      <c r="I31" s="20"/>
      <c r="J31" s="20"/>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sheetData>
  <sheetProtection password="A204" sheet="1" objects="1"/>
  <mergeCells count="3">
    <mergeCell ref="I8:J8"/>
    <mergeCell ref="A25:J26"/>
    <mergeCell ref="A21:J23"/>
  </mergeCells>
  <pageMargins left="0.7" right="0.7" top="0.75" bottom="0.75" header="0.3" footer="0.3"/>
  <pageSetup scale="74" fitToHeight="0" orientation="landscape" r:id="rId1"/>
  <customProperties>
    <customPr name="EpmWorksheetKeyString_GUID" r:id="rId2"/>
    <customPr name="FPMExcelClientCellBasedFunctionStatus" r:id="rId3"/>
  </customPropertie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HVCC</vt:lpstr>
      <vt:lpstr>MICU-SICU</vt:lpstr>
      <vt:lpstr>NICU</vt:lpstr>
      <vt:lpstr>PICU</vt:lpstr>
      <vt:lpstr>Report new</vt:lpstr>
      <vt:lpstr>Report locked</vt:lpstr>
      <vt:lpstr>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Newdorf</dc:creator>
  <cp:lastModifiedBy>Baker, Kelly</cp:lastModifiedBy>
  <cp:lastPrinted>2020-10-12T17:54:45Z</cp:lastPrinted>
  <dcterms:created xsi:type="dcterms:W3CDTF">2016-01-26T15:12:25Z</dcterms:created>
  <dcterms:modified xsi:type="dcterms:W3CDTF">2021-01-13T20:30:30Z</dcterms:modified>
</cp:coreProperties>
</file>